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kal\Desktop\Projektesana\202110_Ventspils 1A\Ventspils 1A jumts\"/>
    </mc:Choice>
  </mc:AlternateContent>
  <xr:revisionPtr revIDLastSave="0" documentId="13_ncr:1_{EA53A76F-76FA-473C-8EFB-37D803BD7B07}" xr6:coauthVersionLast="36" xr6:coauthVersionMax="36" xr10:uidLastSave="{00000000-0000-0000-0000-000000000000}"/>
  <bookViews>
    <workbookView xWindow="0" yWindow="0" windowWidth="19905" windowHeight="5955" tabRatio="328" xr2:uid="{00000000-000D-0000-FFFF-FFFF00000000}"/>
  </bookViews>
  <sheets>
    <sheet name="Tāme" sheetId="6" r:id="rId1"/>
  </sheets>
  <calcPr calcId="191029"/>
</workbook>
</file>

<file path=xl/calcChain.xml><?xml version="1.0" encoding="utf-8"?>
<calcChain xmlns="http://schemas.openxmlformats.org/spreadsheetml/2006/main">
  <c r="E65" i="6" l="1"/>
  <c r="E21" i="6" l="1"/>
  <c r="E31" i="6" l="1"/>
  <c r="E30" i="6" l="1"/>
  <c r="E63" i="6" l="1"/>
  <c r="E60" i="6"/>
  <c r="E59" i="6"/>
  <c r="E58" i="6"/>
  <c r="E57" i="6"/>
  <c r="E55" i="6"/>
  <c r="E54" i="6"/>
  <c r="E53" i="6"/>
  <c r="E52" i="6"/>
  <c r="E49" i="6"/>
  <c r="E48" i="6"/>
  <c r="E46" i="6"/>
  <c r="E45" i="6"/>
  <c r="E43" i="6"/>
  <c r="E42" i="6"/>
  <c r="E40" i="6"/>
  <c r="E39" i="6"/>
  <c r="E37" i="6"/>
  <c r="E36" i="6"/>
  <c r="E34" i="6"/>
  <c r="E27" i="6"/>
  <c r="E26" i="6"/>
</calcChain>
</file>

<file path=xl/sharedStrings.xml><?xml version="1.0" encoding="utf-8"?>
<sst xmlns="http://schemas.openxmlformats.org/spreadsheetml/2006/main" count="118" uniqueCount="68">
  <si>
    <t>Nr.p.k</t>
  </si>
  <si>
    <t>Darba nosaukums</t>
  </si>
  <si>
    <t>Mērvieniba</t>
  </si>
  <si>
    <t>Daudzums</t>
  </si>
  <si>
    <t>m2</t>
  </si>
  <si>
    <t>m3</t>
  </si>
  <si>
    <t>m</t>
  </si>
  <si>
    <t>kg</t>
  </si>
  <si>
    <t>gb.</t>
  </si>
  <si>
    <t>Sastādīja</t>
  </si>
  <si>
    <t>(paraksts un tā atšifrējums,datums)</t>
  </si>
  <si>
    <t>Jumta seguma renovācija</t>
  </si>
  <si>
    <t>dībelis</t>
  </si>
  <si>
    <t>Sagatavošanas darbi saskaņā ar DOP</t>
  </si>
  <si>
    <t>obj.</t>
  </si>
  <si>
    <t>Viļņoto asbestcementa lokšņu jumta seguma demontāža, būvgružu utilizācija</t>
  </si>
  <si>
    <t>Metāla apdares nojaukšana (karnīze, kore un c.), būvgružu utilizācija</t>
  </si>
  <si>
    <t>jaukta java</t>
  </si>
  <si>
    <t>palīgmateriāli</t>
  </si>
  <si>
    <t>Ventilācijas kanālu darbības pārbaude un tīrīšāna</t>
  </si>
  <si>
    <t>koka brusa apstr. Ar antipirēnu</t>
  </si>
  <si>
    <t>metāla stiprinājumi</t>
  </si>
  <si>
    <t>Jumta antiseptēto nesošas konstrukciju nomaiņa</t>
  </si>
  <si>
    <t>Jauno jumta logu BL-1 izbūve</t>
  </si>
  <si>
    <t>gab.</t>
  </si>
  <si>
    <t>kpl.</t>
  </si>
  <si>
    <t>barjers</t>
  </si>
  <si>
    <t>jumta kore</t>
  </si>
  <si>
    <t>skrūves</t>
  </si>
  <si>
    <t>skārda izstrādajumi</t>
  </si>
  <si>
    <t>stiprinājumi</t>
  </si>
  <si>
    <t>Jumta cinkota skārda elementu ar perforāciju uzstādīšana</t>
  </si>
  <si>
    <t>skārda elements ar perforāciju</t>
  </si>
  <si>
    <t>K-1 - koka kāpnes H=1,2m ierīkošana</t>
  </si>
  <si>
    <t>tekne ar papildelementiem</t>
  </si>
  <si>
    <t>teknes āķi</t>
  </si>
  <si>
    <t>skrūves, kniedes</t>
  </si>
  <si>
    <t>hērmetiķis</t>
  </si>
  <si>
    <t>noteka ar papildelementiem</t>
  </si>
  <si>
    <t>notekas stīprinajumi</t>
  </si>
  <si>
    <t>piltuve</t>
  </si>
  <si>
    <t xml:space="preserve">Ruberoīda kārtas ieklāšana </t>
  </si>
  <si>
    <t>ruberoīds</t>
  </si>
  <si>
    <t>Būvdarbu apjomi</t>
  </si>
  <si>
    <t>Jumta seguma remontdarbi</t>
  </si>
  <si>
    <t>Esošas šķērslatas demontāža</t>
  </si>
  <si>
    <t>Ventilācijas kanālu mūru atjaunošana un ķieģeļu ventilācijas uzgalvju mūru pārmūrēšana virs jumta seguma (uzgalvjus virs jumta izpildīt no dūmvadutķieģeļu mūra)</t>
  </si>
  <si>
    <t>pilnie dūmvadu apdares ķieģeļi</t>
  </si>
  <si>
    <t>Metāla nojaukšana (teknes un c.), būvgružu utilizācija</t>
  </si>
  <si>
    <t>A.Grigorjevs</t>
  </si>
  <si>
    <t>Pasūtītājs: SIA "DDzKSU" vienotais reģistrācijas Nr.41503002485. Juridiskā adrese: Liepājas iela 21, Daugavpils, LV-5417, Latvija</t>
  </si>
  <si>
    <t xml:space="preserve">Izpildītājs: SIA "NeoForm" Reģ. apliecības Nr.41503072336
Būvkomersanta reģistrācijas Nr. 12494
</t>
  </si>
  <si>
    <t xml:space="preserve">Tāme sastādīta 2021.gadā </t>
  </si>
  <si>
    <t>Sniegu aiztures barjeru uzstādīšanas (RR23 tonis)</t>
  </si>
  <si>
    <t>Jumta seguma ierīkošana no bez azbesta viļņotas loksnēm</t>
  </si>
  <si>
    <t>kmpl.</t>
  </si>
  <si>
    <t>0.5 mm biezuma cinkota skārda teknes d=150mm ar abpusējs pural pārklājumu, tumši pelēka toni uzstādīšana</t>
  </si>
  <si>
    <t>0.5 mm biezuma cinkota skārda caurule d=150mm ar abpusējs pural pārklājumu, tumši pelēka toni uzstādīšana</t>
  </si>
  <si>
    <t>Jumta lūka izbūve</t>
  </si>
  <si>
    <t>Cinkota skārda apdares ar ārpusēs PUR pārklājumu, 0,5mm biezuma, pelēka tona uzstādīšana. Kore</t>
  </si>
  <si>
    <t>Cinkota skārda apdares ar ārpusēs PUR pārklājumu, 0,5mm biezuma, pelēka tona uzstādīšana. Jumta logi</t>
  </si>
  <si>
    <t>Cinkota skārda apdares ar ārpusēs PUR pārklājumu, 0,5mm biezuma, pelēka tona uzstādīšana. Pieslēguma apstŗāde</t>
  </si>
  <si>
    <t>Cinkota skārda apdares ar ārpusēs PUR pārklājumu, 0,5mm biezuma, pelēka tona uzstādīšana. Lasēnis</t>
  </si>
  <si>
    <t>Eternit (vai ekvivalents) skrūve 6*100 cinkota</t>
  </si>
  <si>
    <t>Eternit (vai ekvivalents)(pelēka)</t>
  </si>
  <si>
    <t>Eternit (vai ekvivalents) hermetizējoša līmlente</t>
  </si>
  <si>
    <t xml:space="preserve">Objekta adrese: “"Dzīvojamas mājas jumta seguma nomaiņa Ventspils iela 1A, Daugavpili”
adrese:Ventspils iela 1A, Daugavpils, LV-5401, Latvija
</t>
  </si>
  <si>
    <t>Jumta nožogojuma izbūve (saskaņa ar BK-2 lapas risinājumiem)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</si>
</sst>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_-;\-* #,##0_-;_-* &quot;-&quot;_-;_-@_-"/>
    <numFmt numFmtId="165" formatCode="_-* #,##0.00_-;\-* #,##0.00_-;_-* &quot;-&quot;??_-;_-@_-"/>
    <numFmt numFmtId="166" formatCode="_(&quot;$&quot;* #,##0_);_(&quot;$&quot;* \(#,##0\);_(&quot;$&quot;* &quot;-&quot;_);_(@_)"/>
    <numFmt numFmtId="167" formatCode="_(* #,##0_);_(* \(#,##0\);_(* &quot;-&quot;_);_(@_)"/>
    <numFmt numFmtId="168" formatCode="_-&quot;Ls &quot;* #,##0.00_-;&quot;-Ls &quot;* #,##0.00_-;_-&quot;Ls &quot;* \-??_-;_-@_-"/>
    <numFmt numFmtId="169" formatCode="_-* #,##0.00\ _L_s_-;\-* #,##0.00\ _L_s_-;_-* &quot;-&quot;??\ _L_s_-;_-@_-"/>
    <numFmt numFmtId="170" formatCode="_-* #,##0&quot;$&quot;_-;\-* #,##0&quot;$&quot;_-;_-* &quot;-&quot;&quot;$&quot;_-;_-@_-"/>
    <numFmt numFmtId="171" formatCode="_-* #,##0.00&quot;$&quot;_-;\-* #,##0.00&quot;$&quot;_-;_-* &quot;-&quot;??&quot;$&quot;_-;_-@_-"/>
    <numFmt numFmtId="172" formatCode="m\o\n\th\ d\,\ yyyy"/>
    <numFmt numFmtId="173" formatCode="#.00"/>
    <numFmt numFmtId="174" formatCode="#."/>
    <numFmt numFmtId="175" formatCode="&quot;See Note &quot;\ #"/>
  </numFmts>
  <fonts count="5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204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name val="Helv"/>
    </font>
    <font>
      <sz val="10"/>
      <name val="Tahoma"/>
      <family val="2"/>
      <charset val="186"/>
    </font>
    <font>
      <sz val="10"/>
      <name val="Arial"/>
      <family val="2"/>
      <charset val="204"/>
    </font>
    <font>
      <sz val="11"/>
      <color indexed="9"/>
      <name val="Calibri"/>
      <family val="2"/>
      <charset val="186"/>
    </font>
    <font>
      <sz val="10"/>
      <name val="Arial Cyr"/>
      <charset val="204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"/>
      <color indexed="8"/>
      <name val="Courier"/>
      <family val="1"/>
      <charset val="186"/>
    </font>
    <font>
      <sz val="10"/>
      <name val="Baltica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"/>
      <color indexed="8"/>
      <name val="Courier"/>
      <family val="1"/>
      <charset val="186"/>
    </font>
    <font>
      <b/>
      <sz val="18"/>
      <name val="ITCCenturyBookT"/>
    </font>
    <font>
      <b/>
      <sz val="14"/>
      <name val="ITCCenturyBookT"/>
    </font>
    <font>
      <sz val="14"/>
      <name val="ITCCenturyBookT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62"/>
      <name val="Cambria"/>
      <family val="2"/>
      <charset val="186"/>
    </font>
    <font>
      <sz val="9"/>
      <name val="TextBook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8"/>
      <name val="Helv"/>
    </font>
    <font>
      <b/>
      <sz val="15"/>
      <color indexed="62"/>
      <name val="Calibri"/>
      <family val="2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sz val="10"/>
      <name val="Helv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</font>
    <font>
      <b/>
      <i/>
      <sz val="12"/>
      <color indexed="8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42"/>
        <bgColor indexed="27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4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7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8" fillId="2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2" borderId="0" applyNumberFormat="0" applyBorder="0" applyAlignment="0" applyProtection="0"/>
    <xf numFmtId="0" fontId="8" fillId="2" borderId="0" applyNumberFormat="0" applyBorder="0" applyAlignment="0" applyProtection="0"/>
    <xf numFmtId="0" fontId="8" fillId="23" borderId="0" applyNumberFormat="0" applyBorder="0" applyAlignment="0" applyProtection="0"/>
    <xf numFmtId="0" fontId="8" fillId="2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2" borderId="0" applyNumberFormat="0" applyBorder="0" applyAlignment="0" applyProtection="0"/>
    <xf numFmtId="0" fontId="8" fillId="9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8" fillId="24" borderId="0" applyNumberFormat="0" applyBorder="0" applyAlignment="0" applyProtection="0"/>
    <xf numFmtId="0" fontId="8" fillId="3" borderId="0" applyNumberFormat="0" applyBorder="0" applyAlignment="0" applyProtection="0"/>
    <xf numFmtId="0" fontId="8" fillId="12" borderId="0" applyNumberFormat="0" applyBorder="0" applyAlignment="0" applyProtection="0"/>
    <xf numFmtId="0" fontId="8" fillId="22" borderId="0" applyNumberFormat="0" applyBorder="0" applyAlignment="0" applyProtection="0"/>
    <xf numFmtId="0" fontId="8" fillId="2" borderId="0" applyNumberFormat="0" applyBorder="0" applyAlignment="0" applyProtection="0"/>
    <xf numFmtId="0" fontId="8" fillId="20" borderId="0" applyNumberFormat="0" applyBorder="0" applyAlignment="0" applyProtection="0"/>
    <xf numFmtId="0" fontId="10" fillId="10" borderId="1" applyNumberFormat="0" applyAlignment="0" applyProtection="0"/>
    <xf numFmtId="0" fontId="11" fillId="5" borderId="0" applyNumberFormat="0" applyBorder="0" applyAlignment="0" applyProtection="0"/>
    <xf numFmtId="0" fontId="12" fillId="0" borderId="0" applyNumberFormat="0" applyFill="0" applyBorder="0" applyAlignment="0" applyProtection="0"/>
    <xf numFmtId="0" fontId="10" fillId="18" borderId="1" applyNumberFormat="0" applyAlignment="0" applyProtection="0"/>
    <xf numFmtId="0" fontId="13" fillId="25" borderId="2" applyNumberFormat="0" applyAlignment="0" applyProtection="0"/>
    <xf numFmtId="169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ill="0" applyBorder="0" applyAlignment="0" applyProtection="0"/>
    <xf numFmtId="172" fontId="14" fillId="0" borderId="0">
      <protection locked="0"/>
    </xf>
    <xf numFmtId="167" fontId="2" fillId="0" borderId="0" applyFont="0" applyFill="0" applyBorder="0" applyAlignment="0" applyProtection="0"/>
    <xf numFmtId="4" fontId="5" fillId="0" borderId="0" applyFont="0" applyFill="0" applyBorder="0" applyAlignment="0" applyProtection="0"/>
    <xf numFmtId="0" fontId="15" fillId="0" borderId="0" applyNumberFormat="0"/>
    <xf numFmtId="0" fontId="1" fillId="0" borderId="0"/>
    <xf numFmtId="0" fontId="44" fillId="26" borderId="0" applyNumberFormat="0" applyBorder="0" applyAlignment="0" applyProtection="0"/>
    <xf numFmtId="0" fontId="16" fillId="0" borderId="0" applyNumberFormat="0" applyFill="0" applyBorder="0" applyAlignment="0" applyProtection="0"/>
    <xf numFmtId="173" fontId="14" fillId="0" borderId="0">
      <protection locked="0"/>
    </xf>
    <xf numFmtId="0" fontId="17" fillId="6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174" fontId="21" fillId="0" borderId="0">
      <protection locked="0"/>
    </xf>
    <xf numFmtId="174" fontId="21" fillId="0" borderId="0">
      <protection locked="0"/>
    </xf>
    <xf numFmtId="0" fontId="22" fillId="27" borderId="0"/>
    <xf numFmtId="0" fontId="23" fillId="1" borderId="0"/>
    <xf numFmtId="0" fontId="24" fillId="0" borderId="0"/>
    <xf numFmtId="0" fontId="25" fillId="9" borderId="1" applyNumberFormat="0" applyAlignment="0" applyProtection="0"/>
    <xf numFmtId="0" fontId="25" fillId="9" borderId="1" applyNumberFormat="0" applyAlignment="0" applyProtection="0"/>
    <xf numFmtId="0" fontId="26" fillId="10" borderId="6" applyNumberFormat="0" applyAlignment="0" applyProtection="0"/>
    <xf numFmtId="0" fontId="9" fillId="0" borderId="0"/>
    <xf numFmtId="174" fontId="14" fillId="0" borderId="7">
      <protection locked="0"/>
    </xf>
    <xf numFmtId="0" fontId="17" fillId="6" borderId="0" applyNumberFormat="0" applyBorder="0" applyAlignment="0" applyProtection="0"/>
    <xf numFmtId="0" fontId="27" fillId="0" borderId="8" applyNumberFormat="0" applyFill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9" fillId="0" borderId="0"/>
    <xf numFmtId="0" fontId="37" fillId="0" borderId="0"/>
    <xf numFmtId="0" fontId="48" fillId="0" borderId="0"/>
    <xf numFmtId="0" fontId="1" fillId="28" borderId="0">
      <alignment vertical="center" wrapText="1"/>
    </xf>
    <xf numFmtId="0" fontId="3" fillId="0" borderId="0">
      <alignment vertical="center" wrapText="1"/>
    </xf>
    <xf numFmtId="0" fontId="2" fillId="0" borderId="0">
      <alignment vertical="center"/>
    </xf>
    <xf numFmtId="0" fontId="6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8" fillId="0" borderId="0"/>
    <xf numFmtId="0" fontId="2" fillId="0" borderId="0"/>
    <xf numFmtId="0" fontId="4" fillId="0" borderId="0"/>
    <xf numFmtId="0" fontId="4" fillId="0" borderId="0"/>
    <xf numFmtId="0" fontId="49" fillId="0" borderId="0"/>
    <xf numFmtId="0" fontId="1" fillId="0" borderId="0"/>
    <xf numFmtId="0" fontId="47" fillId="0" borderId="0"/>
    <xf numFmtId="0" fontId="1" fillId="28" borderId="0">
      <alignment vertical="center" wrapText="1"/>
    </xf>
    <xf numFmtId="0" fontId="49" fillId="0" borderId="0"/>
    <xf numFmtId="0" fontId="1" fillId="0" borderId="0"/>
    <xf numFmtId="0" fontId="7" fillId="0" borderId="0"/>
    <xf numFmtId="0" fontId="1" fillId="0" borderId="0"/>
    <xf numFmtId="0" fontId="2" fillId="28" borderId="0">
      <alignment vertical="center" wrapText="1"/>
    </xf>
    <xf numFmtId="0" fontId="1" fillId="28" borderId="0">
      <alignment vertical="center" wrapText="1"/>
    </xf>
    <xf numFmtId="0" fontId="29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6" fillId="18" borderId="6" applyNumberFormat="0" applyAlignment="0" applyProtection="0"/>
    <xf numFmtId="0" fontId="16" fillId="0" borderId="0" applyNumberFormat="0" applyFill="0" applyBorder="0" applyAlignment="0" applyProtection="0"/>
    <xf numFmtId="0" fontId="13" fillId="25" borderId="2" applyNumberFormat="0" applyAlignment="0" applyProtection="0"/>
    <xf numFmtId="0" fontId="2" fillId="11" borderId="9" applyNumberFormat="0" applyFont="0" applyAlignment="0" applyProtection="0"/>
    <xf numFmtId="0" fontId="30" fillId="0" borderId="0"/>
    <xf numFmtId="0" fontId="27" fillId="0" borderId="8" applyNumberFormat="0" applyFill="0" applyAlignment="0" applyProtection="0"/>
    <xf numFmtId="0" fontId="11" fillId="5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175" fontId="33" fillId="0" borderId="0">
      <alignment horizontal="left"/>
    </xf>
    <xf numFmtId="0" fontId="34" fillId="0" borderId="11" applyNumberFormat="0" applyFill="0" applyAlignment="0" applyProtection="0"/>
    <xf numFmtId="0" fontId="35" fillId="0" borderId="4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75">
    <xf numFmtId="0" fontId="0" fillId="0" borderId="0" xfId="0"/>
    <xf numFmtId="0" fontId="40" fillId="0" borderId="0" xfId="101" applyFont="1" applyFill="1" applyAlignment="1">
      <alignment vertical="center"/>
    </xf>
    <xf numFmtId="0" fontId="43" fillId="0" borderId="0" xfId="0" applyFont="1"/>
    <xf numFmtId="0" fontId="41" fillId="0" borderId="0" xfId="0" applyFont="1" applyAlignment="1">
      <alignment vertical="center"/>
    </xf>
    <xf numFmtId="0" fontId="39" fillId="0" borderId="19" xfId="0" applyFont="1" applyFill="1" applyBorder="1" applyAlignment="1">
      <alignment horizontal="left" vertical="center"/>
    </xf>
    <xf numFmtId="0" fontId="39" fillId="0" borderId="19" xfId="0" applyFont="1" applyFill="1" applyBorder="1" applyAlignment="1">
      <alignment wrapText="1"/>
    </xf>
    <xf numFmtId="0" fontId="39" fillId="0" borderId="0" xfId="0" applyFont="1" applyFill="1" applyBorder="1" applyAlignment="1">
      <alignment horizontal="right"/>
    </xf>
    <xf numFmtId="0" fontId="39" fillId="0" borderId="0" xfId="0" applyFont="1" applyFill="1"/>
    <xf numFmtId="0" fontId="39" fillId="0" borderId="21" xfId="0" applyFont="1" applyFill="1" applyBorder="1" applyAlignment="1"/>
    <xf numFmtId="0" fontId="39" fillId="0" borderId="21" xfId="0" applyFont="1" applyFill="1" applyBorder="1" applyAlignment="1">
      <alignment horizontal="right"/>
    </xf>
    <xf numFmtId="0" fontId="41" fillId="0" borderId="20" xfId="0" applyFont="1" applyBorder="1" applyAlignment="1">
      <alignment horizontal="center" vertical="center"/>
    </xf>
    <xf numFmtId="0" fontId="46" fillId="0" borderId="16" xfId="0" applyFont="1" applyBorder="1" applyAlignment="1">
      <alignment vertical="center" wrapText="1"/>
    </xf>
    <xf numFmtId="0" fontId="43" fillId="0" borderId="16" xfId="0" applyFont="1" applyBorder="1" applyAlignment="1">
      <alignment horizontal="center" vertical="center" wrapText="1"/>
    </xf>
    <xf numFmtId="0" fontId="43" fillId="0" borderId="17" xfId="0" applyFont="1" applyBorder="1" applyAlignment="1">
      <alignment horizontal="center" vertical="center" wrapText="1"/>
    </xf>
    <xf numFmtId="0" fontId="43" fillId="29" borderId="20" xfId="0" applyFont="1" applyFill="1" applyBorder="1" applyAlignment="1">
      <alignment horizontal="center" vertical="center"/>
    </xf>
    <xf numFmtId="0" fontId="43" fillId="29" borderId="16" xfId="0" applyFont="1" applyFill="1" applyBorder="1" applyAlignment="1">
      <alignment horizontal="center" vertical="center" wrapText="1"/>
    </xf>
    <xf numFmtId="0" fontId="43" fillId="29" borderId="17" xfId="0" applyFont="1" applyFill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/>
    </xf>
    <xf numFmtId="0" fontId="43" fillId="29" borderId="16" xfId="0" applyFont="1" applyFill="1" applyBorder="1" applyAlignment="1">
      <alignment horizontal="right" vertical="center" wrapText="1"/>
    </xf>
    <xf numFmtId="0" fontId="39" fillId="0" borderId="16" xfId="101" applyFont="1" applyBorder="1" applyAlignment="1">
      <alignment horizontal="center" vertical="center" wrapText="1"/>
    </xf>
    <xf numFmtId="2" fontId="39" fillId="0" borderId="17" xfId="101" applyNumberFormat="1" applyFont="1" applyBorder="1" applyAlignment="1">
      <alignment horizontal="center" vertical="center" wrapText="1"/>
    </xf>
    <xf numFmtId="0" fontId="43" fillId="0" borderId="16" xfId="0" applyFont="1" applyBorder="1" applyAlignment="1">
      <alignment horizontal="right" vertical="center" wrapText="1"/>
    </xf>
    <xf numFmtId="2" fontId="39" fillId="29" borderId="17" xfId="0" applyNumberFormat="1" applyFont="1" applyFill="1" applyBorder="1" applyAlignment="1">
      <alignment horizontal="center"/>
    </xf>
    <xf numFmtId="0" fontId="45" fillId="0" borderId="20" xfId="0" applyFont="1" applyBorder="1" applyAlignment="1">
      <alignment horizontal="center" vertical="center" wrapText="1"/>
    </xf>
    <xf numFmtId="0" fontId="43" fillId="0" borderId="20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39" fillId="29" borderId="20" xfId="0" applyFont="1" applyFill="1" applyBorder="1" applyAlignment="1">
      <alignment horizontal="center" vertical="center"/>
    </xf>
    <xf numFmtId="0" fontId="39" fillId="29" borderId="16" xfId="0" applyFont="1" applyFill="1" applyBorder="1" applyAlignment="1">
      <alignment horizontal="center" vertical="center" wrapText="1"/>
    </xf>
    <xf numFmtId="0" fontId="39" fillId="29" borderId="17" xfId="0" applyFont="1" applyFill="1" applyBorder="1" applyAlignment="1">
      <alignment horizontal="center" vertical="center" wrapText="1"/>
    </xf>
    <xf numFmtId="0" fontId="39" fillId="0" borderId="16" xfId="0" applyFont="1" applyBorder="1" applyAlignment="1">
      <alignment horizontal="right" vertical="center" wrapText="1"/>
    </xf>
    <xf numFmtId="0" fontId="39" fillId="0" borderId="16" xfId="0" applyFont="1" applyBorder="1" applyAlignment="1">
      <alignment horizontal="center" vertical="center" wrapText="1"/>
    </xf>
    <xf numFmtId="0" fontId="42" fillId="0" borderId="0" xfId="94" applyFont="1" applyAlignment="1">
      <alignment horizontal="center" vertical="center"/>
    </xf>
    <xf numFmtId="0" fontId="40" fillId="0" borderId="0" xfId="101" applyFont="1" applyFill="1" applyAlignment="1">
      <alignment horizontal="left" vertical="center"/>
    </xf>
    <xf numFmtId="0" fontId="43" fillId="0" borderId="16" xfId="0" applyFont="1" applyBorder="1" applyAlignment="1">
      <alignment horizontal="left" vertical="center" wrapText="1"/>
    </xf>
    <xf numFmtId="0" fontId="43" fillId="29" borderId="16" xfId="0" applyFont="1" applyFill="1" applyBorder="1" applyAlignment="1">
      <alignment horizontal="left" vertical="center" wrapText="1"/>
    </xf>
    <xf numFmtId="0" fontId="39" fillId="0" borderId="16" xfId="101" applyFont="1" applyBorder="1" applyAlignment="1">
      <alignment horizontal="left" vertical="center" wrapText="1"/>
    </xf>
    <xf numFmtId="0" fontId="43" fillId="0" borderId="16" xfId="0" applyFont="1" applyFill="1" applyBorder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16" xfId="0" applyNumberFormat="1" applyFont="1" applyBorder="1" applyAlignment="1">
      <alignment horizontal="left" wrapText="1"/>
    </xf>
    <xf numFmtId="0" fontId="39" fillId="0" borderId="16" xfId="0" applyFont="1" applyFill="1" applyBorder="1" applyAlignment="1">
      <alignment horizontal="left" vertical="center" wrapText="1"/>
    </xf>
    <xf numFmtId="0" fontId="39" fillId="29" borderId="16" xfId="0" applyFont="1" applyFill="1" applyBorder="1" applyAlignment="1">
      <alignment horizontal="righ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16" xfId="0" applyFont="1" applyBorder="1" applyAlignment="1">
      <alignment horizontal="right" vertical="center" wrapText="1"/>
    </xf>
    <xf numFmtId="0" fontId="41" fillId="0" borderId="0" xfId="94" applyFont="1" applyAlignment="1">
      <alignment horizontal="center" vertical="center"/>
    </xf>
    <xf numFmtId="0" fontId="50" fillId="0" borderId="20" xfId="0" applyFont="1" applyFill="1" applyBorder="1" applyAlignment="1">
      <alignment horizontal="center" vertical="center"/>
    </xf>
    <xf numFmtId="2" fontId="43" fillId="0" borderId="17" xfId="0" applyNumberFormat="1" applyFont="1" applyFill="1" applyBorder="1" applyAlignment="1">
      <alignment horizontal="center" vertical="center" wrapText="1"/>
    </xf>
    <xf numFmtId="2" fontId="43" fillId="29" borderId="17" xfId="0" applyNumberFormat="1" applyFont="1" applyFill="1" applyBorder="1" applyAlignment="1">
      <alignment horizontal="center" vertical="center" wrapText="1"/>
    </xf>
    <xf numFmtId="0" fontId="39" fillId="0" borderId="20" xfId="0" applyFont="1" applyFill="1" applyBorder="1" applyAlignment="1">
      <alignment horizontal="center" vertical="center"/>
    </xf>
    <xf numFmtId="0" fontId="45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left" vertical="center" wrapText="1"/>
    </xf>
    <xf numFmtId="0" fontId="43" fillId="0" borderId="13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45" fillId="0" borderId="30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center" vertical="center" wrapText="1"/>
    </xf>
    <xf numFmtId="0" fontId="43" fillId="0" borderId="32" xfId="0" applyFont="1" applyBorder="1" applyAlignment="1">
      <alignment horizontal="center" vertical="center" wrapText="1"/>
    </xf>
    <xf numFmtId="0" fontId="42" fillId="0" borderId="0" xfId="94" applyFont="1" applyAlignment="1">
      <alignment horizontal="center" vertical="center"/>
    </xf>
    <xf numFmtId="0" fontId="40" fillId="0" borderId="0" xfId="101" applyFont="1" applyFill="1" applyAlignment="1">
      <alignment horizontal="left" vertical="center"/>
    </xf>
    <xf numFmtId="0" fontId="40" fillId="0" borderId="0" xfId="94" applyFont="1" applyAlignment="1">
      <alignment horizontal="left" vertical="center"/>
    </xf>
    <xf numFmtId="0" fontId="40" fillId="0" borderId="0" xfId="101" applyFont="1" applyFill="1" applyAlignment="1">
      <alignment horizontal="left" vertical="top" wrapText="1"/>
    </xf>
    <xf numFmtId="0" fontId="39" fillId="0" borderId="19" xfId="0" applyFont="1" applyFill="1" applyBorder="1" applyAlignment="1">
      <alignment horizontal="center" wrapText="1"/>
    </xf>
    <xf numFmtId="2" fontId="39" fillId="0" borderId="0" xfId="113" applyNumberFormat="1" applyFont="1" applyBorder="1" applyAlignment="1">
      <alignment horizontal="left"/>
    </xf>
    <xf numFmtId="0" fontId="39" fillId="29" borderId="14" xfId="121" applyFont="1" applyFill="1" applyBorder="1" applyAlignment="1">
      <alignment horizontal="center" vertical="center" wrapText="1"/>
    </xf>
    <xf numFmtId="0" fontId="39" fillId="29" borderId="22" xfId="121" applyFont="1" applyFill="1" applyBorder="1" applyAlignment="1">
      <alignment horizontal="center" vertical="center" wrapText="1"/>
    </xf>
    <xf numFmtId="0" fontId="39" fillId="29" borderId="15" xfId="121" applyFont="1" applyFill="1" applyBorder="1" applyAlignment="1">
      <alignment horizontal="center" vertical="center" wrapText="1"/>
    </xf>
    <xf numFmtId="0" fontId="39" fillId="29" borderId="18" xfId="121" applyFont="1" applyFill="1" applyBorder="1" applyAlignment="1">
      <alignment horizontal="center" vertical="center" wrapText="1"/>
    </xf>
    <xf numFmtId="0" fontId="39" fillId="29" borderId="25" xfId="121" applyFont="1" applyFill="1" applyBorder="1" applyAlignment="1">
      <alignment horizontal="center" vertical="center" textRotation="90" wrapText="1"/>
    </xf>
    <xf numFmtId="0" fontId="39" fillId="29" borderId="26" xfId="121" applyFont="1" applyFill="1" applyBorder="1" applyAlignment="1">
      <alignment horizontal="center" vertical="center" textRotation="90" wrapText="1"/>
    </xf>
    <xf numFmtId="2" fontId="39" fillId="29" borderId="24" xfId="121" applyNumberFormat="1" applyFont="1" applyFill="1" applyBorder="1" applyAlignment="1">
      <alignment horizontal="center" vertical="center" textRotation="90" wrapText="1"/>
    </xf>
    <xf numFmtId="2" fontId="39" fillId="29" borderId="23" xfId="121" applyNumberFormat="1" applyFont="1" applyFill="1" applyBorder="1" applyAlignment="1">
      <alignment horizontal="center" vertical="center" textRotation="90" wrapText="1"/>
    </xf>
  </cellXfs>
  <cellStyles count="147">
    <cellStyle name="1. izcēlums" xfId="1" xr:uid="{00000000-0005-0000-0000-000000000000}"/>
    <cellStyle name="2. izcēlums" xfId="2" xr:uid="{00000000-0005-0000-0000-000001000000}"/>
    <cellStyle name="20% - Accent1 2" xfId="3" xr:uid="{00000000-0005-0000-0000-000002000000}"/>
    <cellStyle name="20% - Accent2 2" xfId="4" xr:uid="{00000000-0005-0000-0000-000003000000}"/>
    <cellStyle name="20% - Accent3 2" xfId="5" xr:uid="{00000000-0005-0000-0000-000004000000}"/>
    <cellStyle name="20% - Accent4 2" xfId="6" xr:uid="{00000000-0005-0000-0000-000005000000}"/>
    <cellStyle name="20% - Accent5 2" xfId="7" xr:uid="{00000000-0005-0000-0000-000006000000}"/>
    <cellStyle name="20% - Accent6 2" xfId="8" xr:uid="{00000000-0005-0000-0000-000007000000}"/>
    <cellStyle name="20% no 1. izcēluma" xfId="9" xr:uid="{00000000-0005-0000-0000-000008000000}"/>
    <cellStyle name="20% no 2. izcēluma" xfId="10" xr:uid="{00000000-0005-0000-0000-000009000000}"/>
    <cellStyle name="20% no 3. izcēluma" xfId="11" xr:uid="{00000000-0005-0000-0000-00000A000000}"/>
    <cellStyle name="20% no 4. izcēluma" xfId="12" xr:uid="{00000000-0005-0000-0000-00000B000000}"/>
    <cellStyle name="20% no 5. izcēluma" xfId="13" xr:uid="{00000000-0005-0000-0000-00000C000000}"/>
    <cellStyle name="20% no 6. izcēluma" xfId="14" xr:uid="{00000000-0005-0000-0000-00000D000000}"/>
    <cellStyle name="3. izcēlums " xfId="15" xr:uid="{00000000-0005-0000-0000-00000E000000}"/>
    <cellStyle name="4. izcēlums" xfId="16" xr:uid="{00000000-0005-0000-0000-00000F000000}"/>
    <cellStyle name="40% - Accent1 2" xfId="17" xr:uid="{00000000-0005-0000-0000-000010000000}"/>
    <cellStyle name="40% - Accent2 2" xfId="18" xr:uid="{00000000-0005-0000-0000-000011000000}"/>
    <cellStyle name="40% - Accent3 2" xfId="19" xr:uid="{00000000-0005-0000-0000-000012000000}"/>
    <cellStyle name="40% - Accent4 2" xfId="20" xr:uid="{00000000-0005-0000-0000-000013000000}"/>
    <cellStyle name="40% - Accent5 2" xfId="21" xr:uid="{00000000-0005-0000-0000-000014000000}"/>
    <cellStyle name="40% - Accent6 2" xfId="22" xr:uid="{00000000-0005-0000-0000-000015000000}"/>
    <cellStyle name="40% no 1. izcēluma" xfId="23" xr:uid="{00000000-0005-0000-0000-000016000000}"/>
    <cellStyle name="40% no 2. izcēluma" xfId="24" xr:uid="{00000000-0005-0000-0000-000017000000}"/>
    <cellStyle name="40% no 3. izcēluma" xfId="25" xr:uid="{00000000-0005-0000-0000-000018000000}"/>
    <cellStyle name="40% no 4. izcēluma" xfId="26" xr:uid="{00000000-0005-0000-0000-000019000000}"/>
    <cellStyle name="40% no 5. izcēluma" xfId="27" xr:uid="{00000000-0005-0000-0000-00001A000000}"/>
    <cellStyle name="40% no 6. izcēluma" xfId="28" xr:uid="{00000000-0005-0000-0000-00001B000000}"/>
    <cellStyle name="5. izcēlums" xfId="29" xr:uid="{00000000-0005-0000-0000-00001C000000}"/>
    <cellStyle name="6. izcēlums" xfId="30" xr:uid="{00000000-0005-0000-0000-00001D000000}"/>
    <cellStyle name="60% - Accent1 2" xfId="31" xr:uid="{00000000-0005-0000-0000-00001E000000}"/>
    <cellStyle name="60% - Accent2 2" xfId="32" xr:uid="{00000000-0005-0000-0000-00001F000000}"/>
    <cellStyle name="60% - Accent3 2" xfId="33" xr:uid="{00000000-0005-0000-0000-000020000000}"/>
    <cellStyle name="60% - Accent4 2" xfId="34" xr:uid="{00000000-0005-0000-0000-000021000000}"/>
    <cellStyle name="60% - Accent5 2" xfId="35" xr:uid="{00000000-0005-0000-0000-000022000000}"/>
    <cellStyle name="60% - Accent6 2" xfId="36" xr:uid="{00000000-0005-0000-0000-000023000000}"/>
    <cellStyle name="60% no 1. izcēluma" xfId="37" xr:uid="{00000000-0005-0000-0000-000024000000}"/>
    <cellStyle name="60% no 2. izcēluma" xfId="38" xr:uid="{00000000-0005-0000-0000-000025000000}"/>
    <cellStyle name="60% no 3. izcēluma" xfId="39" xr:uid="{00000000-0005-0000-0000-000026000000}"/>
    <cellStyle name="60% no 4. izcēluma" xfId="40" xr:uid="{00000000-0005-0000-0000-000027000000}"/>
    <cellStyle name="60% no 5. izcēluma" xfId="41" xr:uid="{00000000-0005-0000-0000-000028000000}"/>
    <cellStyle name="60% no 6. izcēluma" xfId="42" xr:uid="{00000000-0005-0000-0000-000029000000}"/>
    <cellStyle name="Äåķåęķūé [0]_laroux" xfId="43" xr:uid="{00000000-0005-0000-0000-00002A000000}"/>
    <cellStyle name="Äåķåęķūé_laroux" xfId="44" xr:uid="{00000000-0005-0000-0000-00002B000000}"/>
    <cellStyle name="Accent1 2" xfId="45" xr:uid="{00000000-0005-0000-0000-00002C000000}"/>
    <cellStyle name="Accent2 2" xfId="46" xr:uid="{00000000-0005-0000-0000-00002D000000}"/>
    <cellStyle name="Accent3 2" xfId="47" xr:uid="{00000000-0005-0000-0000-00002E000000}"/>
    <cellStyle name="Accent4 2" xfId="48" xr:uid="{00000000-0005-0000-0000-00002F000000}"/>
    <cellStyle name="Accent5 2" xfId="49" xr:uid="{00000000-0005-0000-0000-000030000000}"/>
    <cellStyle name="Accent6 2" xfId="50" xr:uid="{00000000-0005-0000-0000-000031000000}"/>
    <cellStyle name="Aprēķināšana" xfId="51" xr:uid="{00000000-0005-0000-0000-000032000000}"/>
    <cellStyle name="Bad 2" xfId="52" xr:uid="{00000000-0005-0000-0000-000033000000}"/>
    <cellStyle name="Brīdinājuma teksts" xfId="53" xr:uid="{00000000-0005-0000-0000-000034000000}"/>
    <cellStyle name="Calculation 2" xfId="54" xr:uid="{00000000-0005-0000-0000-000035000000}"/>
    <cellStyle name="Check Cell 2" xfId="55" xr:uid="{00000000-0005-0000-0000-000036000000}"/>
    <cellStyle name="Comma 2" xfId="56" xr:uid="{00000000-0005-0000-0000-000037000000}"/>
    <cellStyle name="Comma 2 2" xfId="57" xr:uid="{00000000-0005-0000-0000-000038000000}"/>
    <cellStyle name="Comma 2 3" xfId="58" xr:uid="{00000000-0005-0000-0000-000039000000}"/>
    <cellStyle name="Comma 2 3 2" xfId="59" xr:uid="{00000000-0005-0000-0000-00003A000000}"/>
    <cellStyle name="Comma 3" xfId="60" xr:uid="{00000000-0005-0000-0000-00003B000000}"/>
    <cellStyle name="Currency 2" xfId="61" xr:uid="{00000000-0005-0000-0000-00003C000000}"/>
    <cellStyle name="Date" xfId="62" xr:uid="{00000000-0005-0000-0000-00003D000000}"/>
    <cellStyle name="Dezimal [0]_Nossner_Brücke" xfId="63" xr:uid="{00000000-0005-0000-0000-00003E000000}"/>
    <cellStyle name="Dezimal_en_Master" xfId="64" xr:uid="{00000000-0005-0000-0000-00003F000000}"/>
    <cellStyle name="Divider" xfId="65" xr:uid="{00000000-0005-0000-0000-000040000000}"/>
    <cellStyle name="Excel Built-in Normal" xfId="66" xr:uid="{00000000-0005-0000-0000-000041000000}"/>
    <cellStyle name="Excel_BuiltIn_Good 1" xfId="67" xr:uid="{00000000-0005-0000-0000-000042000000}"/>
    <cellStyle name="Explanatory Text 2" xfId="68" xr:uid="{00000000-0005-0000-0000-000043000000}"/>
    <cellStyle name="Fixed" xfId="69" xr:uid="{00000000-0005-0000-0000-000044000000}"/>
    <cellStyle name="Good 2" xfId="70" xr:uid="{00000000-0005-0000-0000-000045000000}"/>
    <cellStyle name="Heading 1 2" xfId="71" xr:uid="{00000000-0005-0000-0000-000046000000}"/>
    <cellStyle name="Heading 2 2" xfId="72" xr:uid="{00000000-0005-0000-0000-000047000000}"/>
    <cellStyle name="Heading 3 2" xfId="73" xr:uid="{00000000-0005-0000-0000-000048000000}"/>
    <cellStyle name="Heading 4 2" xfId="74" xr:uid="{00000000-0005-0000-0000-000049000000}"/>
    <cellStyle name="Heading1" xfId="75" xr:uid="{00000000-0005-0000-0000-00004A000000}"/>
    <cellStyle name="Heading2" xfId="76" xr:uid="{00000000-0005-0000-0000-00004B000000}"/>
    <cellStyle name="Headline I" xfId="77" xr:uid="{00000000-0005-0000-0000-00004C000000}"/>
    <cellStyle name="Headline II" xfId="78" xr:uid="{00000000-0005-0000-0000-00004D000000}"/>
    <cellStyle name="Headline III" xfId="79" xr:uid="{00000000-0005-0000-0000-00004E000000}"/>
    <cellStyle name="Ievade" xfId="80" xr:uid="{00000000-0005-0000-0000-00004F000000}"/>
    <cellStyle name="Īįū÷ķūé_laroux" xfId="83" xr:uid="{00000000-0005-0000-0000-000050000000}"/>
    <cellStyle name="Input 2" xfId="81" xr:uid="{00000000-0005-0000-0000-000051000000}"/>
    <cellStyle name="Izvade" xfId="82" xr:uid="{00000000-0005-0000-0000-000052000000}"/>
    <cellStyle name="Kopsumma" xfId="84" xr:uid="{00000000-0005-0000-0000-000053000000}"/>
    <cellStyle name="Labs" xfId="85" xr:uid="{00000000-0005-0000-0000-000054000000}"/>
    <cellStyle name="Linked Cell 2" xfId="86" xr:uid="{00000000-0005-0000-0000-000055000000}"/>
    <cellStyle name="Neitrāls" xfId="87" xr:uid="{00000000-0005-0000-0000-000056000000}"/>
    <cellStyle name="Neutral 2" xfId="88" xr:uid="{00000000-0005-0000-0000-000057000000}"/>
    <cellStyle name="Normaali_light-98_gun" xfId="89" xr:uid="{00000000-0005-0000-0000-000058000000}"/>
    <cellStyle name="Normal 10" xfId="90" xr:uid="{00000000-0005-0000-0000-000059000000}"/>
    <cellStyle name="Normal 10 2" xfId="91" xr:uid="{00000000-0005-0000-0000-00005A000000}"/>
    <cellStyle name="Normal 11" xfId="92" xr:uid="{00000000-0005-0000-0000-00005B000000}"/>
    <cellStyle name="Normal 11 2" xfId="93" xr:uid="{00000000-0005-0000-0000-00005C000000}"/>
    <cellStyle name="Normal 12" xfId="94" xr:uid="{00000000-0005-0000-0000-00005D000000}"/>
    <cellStyle name="Normal 13" xfId="95" xr:uid="{00000000-0005-0000-0000-00005E000000}"/>
    <cellStyle name="Normal 18 2" xfId="96" xr:uid="{00000000-0005-0000-0000-00005F000000}"/>
    <cellStyle name="Normal 2" xfId="97" xr:uid="{00000000-0005-0000-0000-000060000000}"/>
    <cellStyle name="Normal 2 2" xfId="98" xr:uid="{00000000-0005-0000-0000-000061000000}"/>
    <cellStyle name="Normal 2 2 2" xfId="99" xr:uid="{00000000-0005-0000-0000-000062000000}"/>
    <cellStyle name="Normal 2 2 3" xfId="100" xr:uid="{00000000-0005-0000-0000-000063000000}"/>
    <cellStyle name="Normal 2 2 3 2" xfId="101" xr:uid="{00000000-0005-0000-0000-000064000000}"/>
    <cellStyle name="Normal 2 2_fasades atjaunosana_28.09." xfId="102" xr:uid="{00000000-0005-0000-0000-000065000000}"/>
    <cellStyle name="Normal 2 3" xfId="103" xr:uid="{00000000-0005-0000-0000-000066000000}"/>
    <cellStyle name="Normal 2 3 2" xfId="104" xr:uid="{00000000-0005-0000-0000-000067000000}"/>
    <cellStyle name="Normal 2 4" xfId="105" xr:uid="{00000000-0005-0000-0000-000068000000}"/>
    <cellStyle name="Normal 2_fasades atjaunosana_28.09." xfId="106" xr:uid="{00000000-0005-0000-0000-000069000000}"/>
    <cellStyle name="Normal 3" xfId="107" xr:uid="{00000000-0005-0000-0000-00006A000000}"/>
    <cellStyle name="Normal 3 13 7" xfId="108" xr:uid="{00000000-0005-0000-0000-00006B000000}"/>
    <cellStyle name="Normal 3 2" xfId="109" xr:uid="{00000000-0005-0000-0000-00006C000000}"/>
    <cellStyle name="Normal 3 3" xfId="110" xr:uid="{00000000-0005-0000-0000-00006D000000}"/>
    <cellStyle name="Normal 4" xfId="111" xr:uid="{00000000-0005-0000-0000-00006E000000}"/>
    <cellStyle name="Normal 4 2" xfId="112" xr:uid="{00000000-0005-0000-0000-00006F000000}"/>
    <cellStyle name="Normal 4 3" xfId="113" xr:uid="{00000000-0005-0000-0000-000070000000}"/>
    <cellStyle name="Normal 5" xfId="114" xr:uid="{00000000-0005-0000-0000-000071000000}"/>
    <cellStyle name="Normal 5 2" xfId="115" xr:uid="{00000000-0005-0000-0000-000072000000}"/>
    <cellStyle name="Normal 5 3" xfId="116" xr:uid="{00000000-0005-0000-0000-000073000000}"/>
    <cellStyle name="Normal 6" xfId="117" xr:uid="{00000000-0005-0000-0000-000074000000}"/>
    <cellStyle name="Normal 6 3" xfId="118" xr:uid="{00000000-0005-0000-0000-000075000000}"/>
    <cellStyle name="Normal 7" xfId="119" xr:uid="{00000000-0005-0000-0000-000076000000}"/>
    <cellStyle name="Normal 7 2" xfId="120" xr:uid="{00000000-0005-0000-0000-000077000000}"/>
    <cellStyle name="Normal 8" xfId="121" xr:uid="{00000000-0005-0000-0000-000078000000}"/>
    <cellStyle name="Normal 9" xfId="122" xr:uid="{00000000-0005-0000-0000-000079000000}"/>
    <cellStyle name="Nosaukums" xfId="123" xr:uid="{00000000-0005-0000-0000-00007A000000}"/>
    <cellStyle name="Note 2" xfId="124" xr:uid="{00000000-0005-0000-0000-00007B000000}"/>
    <cellStyle name="Output 2" xfId="125" xr:uid="{00000000-0005-0000-0000-00007C000000}"/>
    <cellStyle name="Pārbaudes šūna" xfId="127" xr:uid="{00000000-0005-0000-0000-00007D000000}"/>
    <cellStyle name="Paskaidrojošs teksts" xfId="126" xr:uid="{00000000-0005-0000-0000-00007E000000}"/>
    <cellStyle name="Piezīme" xfId="128" xr:uid="{00000000-0005-0000-0000-00007F000000}"/>
    <cellStyle name="Position" xfId="129" xr:uid="{00000000-0005-0000-0000-000080000000}"/>
    <cellStyle name="Saistītā šūna" xfId="130" xr:uid="{00000000-0005-0000-0000-000081000000}"/>
    <cellStyle name="Slikts" xfId="131" xr:uid="{00000000-0005-0000-0000-000082000000}"/>
    <cellStyle name="Standard_cm_Master" xfId="132" xr:uid="{00000000-0005-0000-0000-000083000000}"/>
    <cellStyle name="Stils 1" xfId="133" xr:uid="{00000000-0005-0000-0000-000084000000}"/>
    <cellStyle name="Style 1" xfId="134" xr:uid="{00000000-0005-0000-0000-000085000000}"/>
    <cellStyle name="Style 1 2" xfId="135" xr:uid="{00000000-0005-0000-0000-000086000000}"/>
    <cellStyle name="Style 2" xfId="136" xr:uid="{00000000-0005-0000-0000-000087000000}"/>
    <cellStyle name="Title 2" xfId="137" xr:uid="{00000000-0005-0000-0000-000088000000}"/>
    <cellStyle name="Total 2" xfId="138" xr:uid="{00000000-0005-0000-0000-000089000000}"/>
    <cellStyle name="Unit" xfId="139" xr:uid="{00000000-0005-0000-0000-00008A000000}"/>
    <cellStyle name="Virsraksts 1" xfId="140" xr:uid="{00000000-0005-0000-0000-00008B000000}"/>
    <cellStyle name="Virsraksts 2" xfId="141" xr:uid="{00000000-0005-0000-0000-00008C000000}"/>
    <cellStyle name="Virsraksts 3" xfId="142" xr:uid="{00000000-0005-0000-0000-00008D000000}"/>
    <cellStyle name="Virsraksts 4" xfId="143" xr:uid="{00000000-0005-0000-0000-00008E000000}"/>
    <cellStyle name="Währung [0]_Nossner_Brücke" xfId="144" xr:uid="{00000000-0005-0000-0000-00008F000000}"/>
    <cellStyle name="Währung_en_Master" xfId="145" xr:uid="{00000000-0005-0000-0000-000090000000}"/>
    <cellStyle name="Warning Text 2" xfId="146" xr:uid="{00000000-0005-0000-0000-000091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00000000-0008-0000-0300-00006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E70"/>
  <sheetViews>
    <sheetView tabSelected="1" topLeftCell="A19" zoomScaleNormal="100" workbookViewId="0">
      <selection activeCell="E23" sqref="E23"/>
    </sheetView>
  </sheetViews>
  <sheetFormatPr defaultRowHeight="15"/>
  <cols>
    <col min="3" max="3" width="51" customWidth="1"/>
    <col min="5" max="5" width="10.7109375" customWidth="1"/>
  </cols>
  <sheetData>
    <row r="1" spans="2:5" ht="15.75">
      <c r="B1" s="2"/>
      <c r="C1" s="2"/>
      <c r="D1" s="2"/>
      <c r="E1" s="2"/>
    </row>
    <row r="2" spans="2:5" ht="15.75">
      <c r="B2" s="61" t="s">
        <v>43</v>
      </c>
      <c r="C2" s="61"/>
      <c r="D2" s="61"/>
      <c r="E2" s="61"/>
    </row>
    <row r="3" spans="2:5" ht="15.75">
      <c r="B3" s="32"/>
      <c r="C3" s="44" t="s">
        <v>44</v>
      </c>
      <c r="D3" s="32"/>
      <c r="E3" s="32"/>
    </row>
    <row r="4" spans="2:5" ht="15.75">
      <c r="B4" s="1"/>
      <c r="C4" s="1"/>
      <c r="D4" s="62"/>
      <c r="E4" s="62"/>
    </row>
    <row r="5" spans="2:5" ht="15.75">
      <c r="B5" s="1"/>
      <c r="C5" s="1"/>
      <c r="D5" s="3"/>
      <c r="E5" s="3"/>
    </row>
    <row r="6" spans="2:5" ht="49.9" customHeight="1">
      <c r="B6" s="64" t="s">
        <v>66</v>
      </c>
      <c r="C6" s="64"/>
      <c r="D6" s="62"/>
      <c r="E6" s="62"/>
    </row>
    <row r="7" spans="2:5" ht="48" customHeight="1">
      <c r="B7" s="64" t="s">
        <v>50</v>
      </c>
      <c r="C7" s="64"/>
      <c r="D7" s="63"/>
      <c r="E7" s="63"/>
    </row>
    <row r="8" spans="2:5" ht="36.6" customHeight="1">
      <c r="B8" s="64" t="s">
        <v>51</v>
      </c>
      <c r="C8" s="64"/>
      <c r="D8" s="62"/>
      <c r="E8" s="62"/>
    </row>
    <row r="9" spans="2:5" ht="15.75">
      <c r="B9" s="1"/>
      <c r="C9" s="1"/>
      <c r="D9" s="33"/>
      <c r="E9" s="33"/>
    </row>
    <row r="10" spans="2:5" ht="16.5" thickBot="1">
      <c r="B10" s="66" t="s">
        <v>52</v>
      </c>
      <c r="C10" s="66"/>
      <c r="D10" s="66"/>
      <c r="E10" s="66"/>
    </row>
    <row r="11" spans="2:5" ht="15.75" customHeight="1">
      <c r="B11" s="67" t="s">
        <v>0</v>
      </c>
      <c r="C11" s="69" t="s">
        <v>1</v>
      </c>
      <c r="D11" s="71" t="s">
        <v>2</v>
      </c>
      <c r="E11" s="73" t="s">
        <v>3</v>
      </c>
    </row>
    <row r="12" spans="2:5" ht="15.75" thickBot="1">
      <c r="B12" s="68"/>
      <c r="C12" s="70"/>
      <c r="D12" s="72"/>
      <c r="E12" s="74"/>
    </row>
    <row r="13" spans="2:5" ht="15.75">
      <c r="B13" s="49"/>
      <c r="C13" s="50"/>
      <c r="D13" s="51"/>
      <c r="E13" s="52"/>
    </row>
    <row r="14" spans="2:5" ht="15.75">
      <c r="B14" s="10"/>
      <c r="C14" s="11" t="s">
        <v>11</v>
      </c>
      <c r="D14" s="12"/>
      <c r="E14" s="13"/>
    </row>
    <row r="15" spans="2:5" ht="15.75">
      <c r="B15" s="14">
        <v>1</v>
      </c>
      <c r="C15" s="34" t="s">
        <v>13</v>
      </c>
      <c r="D15" s="12" t="s">
        <v>14</v>
      </c>
      <c r="E15" s="13">
        <v>1</v>
      </c>
    </row>
    <row r="16" spans="2:5" ht="31.5">
      <c r="B16" s="14">
        <v>2</v>
      </c>
      <c r="C16" s="35" t="s">
        <v>15</v>
      </c>
      <c r="D16" s="15" t="s">
        <v>4</v>
      </c>
      <c r="E16" s="16">
        <v>782.34</v>
      </c>
    </row>
    <row r="17" spans="2:5" ht="15.75">
      <c r="B17" s="14">
        <v>3</v>
      </c>
      <c r="C17" s="35" t="s">
        <v>45</v>
      </c>
      <c r="D17" s="15" t="s">
        <v>4</v>
      </c>
      <c r="E17" s="16">
        <v>782.34</v>
      </c>
    </row>
    <row r="18" spans="2:5" ht="31.5">
      <c r="B18" s="14">
        <v>4</v>
      </c>
      <c r="C18" s="35" t="s">
        <v>16</v>
      </c>
      <c r="D18" s="15" t="s">
        <v>4</v>
      </c>
      <c r="E18" s="29">
        <v>120</v>
      </c>
    </row>
    <row r="19" spans="2:5" ht="15.75">
      <c r="B19" s="14">
        <v>5</v>
      </c>
      <c r="C19" s="35" t="s">
        <v>48</v>
      </c>
      <c r="D19" s="15" t="s">
        <v>6</v>
      </c>
      <c r="E19" s="16">
        <v>274</v>
      </c>
    </row>
    <row r="20" spans="2:5" ht="59.25" customHeight="1">
      <c r="B20" s="14">
        <v>6</v>
      </c>
      <c r="C20" s="36" t="s">
        <v>46</v>
      </c>
      <c r="D20" s="19" t="s">
        <v>5</v>
      </c>
      <c r="E20" s="20">
        <v>14.6</v>
      </c>
    </row>
    <row r="21" spans="2:5" ht="15.75">
      <c r="B21" s="14"/>
      <c r="C21" s="18" t="s">
        <v>47</v>
      </c>
      <c r="D21" s="15" t="s">
        <v>24</v>
      </c>
      <c r="E21" s="16">
        <f>E20*500</f>
        <v>7300</v>
      </c>
    </row>
    <row r="22" spans="2:5" ht="15.75">
      <c r="B22" s="14"/>
      <c r="C22" s="18" t="s">
        <v>17</v>
      </c>
      <c r="D22" s="15" t="s">
        <v>5</v>
      </c>
      <c r="E22" s="16">
        <v>3</v>
      </c>
    </row>
    <row r="23" spans="2:5" ht="15.75">
      <c r="B23" s="14"/>
      <c r="C23" s="18" t="s">
        <v>18</v>
      </c>
      <c r="D23" s="15" t="s">
        <v>25</v>
      </c>
      <c r="E23" s="16">
        <v>1</v>
      </c>
    </row>
    <row r="24" spans="2:5" ht="15.75">
      <c r="B24" s="14">
        <v>7</v>
      </c>
      <c r="C24" s="35" t="s">
        <v>19</v>
      </c>
      <c r="D24" s="15" t="s">
        <v>6</v>
      </c>
      <c r="E24" s="16">
        <v>220</v>
      </c>
    </row>
    <row r="25" spans="2:5" ht="15.75">
      <c r="B25" s="14">
        <v>8</v>
      </c>
      <c r="C25" s="35" t="s">
        <v>22</v>
      </c>
      <c r="D25" s="15" t="s">
        <v>5</v>
      </c>
      <c r="E25" s="16">
        <v>15.56</v>
      </c>
    </row>
    <row r="26" spans="2:5" ht="15.75">
      <c r="B26" s="14"/>
      <c r="C26" s="18" t="s">
        <v>20</v>
      </c>
      <c r="D26" s="15" t="s">
        <v>5</v>
      </c>
      <c r="E26" s="16">
        <f>E25*1.1</f>
        <v>17.116000000000003</v>
      </c>
    </row>
    <row r="27" spans="2:5" ht="15.75">
      <c r="B27" s="14"/>
      <c r="C27" s="18" t="s">
        <v>21</v>
      </c>
      <c r="D27" s="15" t="s">
        <v>7</v>
      </c>
      <c r="E27" s="16">
        <f>E25*15</f>
        <v>233.4</v>
      </c>
    </row>
    <row r="28" spans="2:5" ht="15.75">
      <c r="B28" s="14">
        <v>9</v>
      </c>
      <c r="C28" s="35" t="s">
        <v>23</v>
      </c>
      <c r="D28" s="15" t="s">
        <v>24</v>
      </c>
      <c r="E28" s="16">
        <v>5</v>
      </c>
    </row>
    <row r="29" spans="2:5" ht="31.5">
      <c r="B29" s="48">
        <v>10</v>
      </c>
      <c r="C29" s="37" t="s">
        <v>54</v>
      </c>
      <c r="D29" s="25" t="s">
        <v>4</v>
      </c>
      <c r="E29" s="46">
        <v>782.34</v>
      </c>
    </row>
    <row r="30" spans="2:5" ht="15.75">
      <c r="B30" s="45"/>
      <c r="C30" s="41" t="s">
        <v>64</v>
      </c>
      <c r="D30" s="15" t="s">
        <v>4</v>
      </c>
      <c r="E30" s="47">
        <f>E29*1.15</f>
        <v>899.69099999999992</v>
      </c>
    </row>
    <row r="31" spans="2:5" ht="15.75">
      <c r="B31" s="45"/>
      <c r="C31" s="41" t="s">
        <v>63</v>
      </c>
      <c r="D31" s="15" t="s">
        <v>8</v>
      </c>
      <c r="E31" s="47">
        <f>E29*4</f>
        <v>3129.36</v>
      </c>
    </row>
    <row r="32" spans="2:5" ht="15.75">
      <c r="B32" s="45"/>
      <c r="C32" s="41" t="s">
        <v>65</v>
      </c>
      <c r="D32" s="15" t="s">
        <v>55</v>
      </c>
      <c r="E32" s="29">
        <v>2</v>
      </c>
    </row>
    <row r="33" spans="2:5" ht="15.75">
      <c r="B33" s="24">
        <v>11</v>
      </c>
      <c r="C33" s="40" t="s">
        <v>53</v>
      </c>
      <c r="D33" s="25" t="s">
        <v>6</v>
      </c>
      <c r="E33" s="26">
        <v>124</v>
      </c>
    </row>
    <row r="34" spans="2:5" ht="15.75">
      <c r="B34" s="27"/>
      <c r="C34" s="41" t="s">
        <v>26</v>
      </c>
      <c r="D34" s="28" t="s">
        <v>6</v>
      </c>
      <c r="E34" s="29">
        <f>E33*1.05</f>
        <v>130.20000000000002</v>
      </c>
    </row>
    <row r="35" spans="2:5" ht="31.5">
      <c r="B35" s="27">
        <v>12</v>
      </c>
      <c r="C35" s="38" t="s">
        <v>59</v>
      </c>
      <c r="D35" s="31" t="s">
        <v>4</v>
      </c>
      <c r="E35" s="29">
        <v>37.26</v>
      </c>
    </row>
    <row r="36" spans="2:5" ht="15.75">
      <c r="B36" s="27"/>
      <c r="C36" s="30" t="s">
        <v>27</v>
      </c>
      <c r="D36" s="31" t="s">
        <v>4</v>
      </c>
      <c r="E36" s="29">
        <f>E35*1.1</f>
        <v>40.986000000000004</v>
      </c>
    </row>
    <row r="37" spans="2:5" ht="31.5" customHeight="1">
      <c r="B37" s="27"/>
      <c r="C37" s="30" t="s">
        <v>28</v>
      </c>
      <c r="D37" s="31" t="s">
        <v>24</v>
      </c>
      <c r="E37" s="29">
        <f>E35*10</f>
        <v>372.59999999999997</v>
      </c>
    </row>
    <row r="38" spans="2:5" ht="31.5">
      <c r="B38" s="27">
        <v>13</v>
      </c>
      <c r="C38" s="38" t="s">
        <v>60</v>
      </c>
      <c r="D38" s="31" t="s">
        <v>4</v>
      </c>
      <c r="E38" s="29">
        <v>30</v>
      </c>
    </row>
    <row r="39" spans="2:5" ht="15.75">
      <c r="B39" s="14"/>
      <c r="C39" s="41" t="s">
        <v>29</v>
      </c>
      <c r="D39" s="15" t="s">
        <v>4</v>
      </c>
      <c r="E39" s="29">
        <f>E38*1.1</f>
        <v>33</v>
      </c>
    </row>
    <row r="40" spans="2:5" ht="31.5" customHeight="1">
      <c r="B40" s="14"/>
      <c r="C40" s="41" t="s">
        <v>30</v>
      </c>
      <c r="D40" s="15" t="s">
        <v>24</v>
      </c>
      <c r="E40" s="29">
        <f>E38*10</f>
        <v>300</v>
      </c>
    </row>
    <row r="41" spans="2:5" ht="47.25">
      <c r="B41" s="14">
        <v>14</v>
      </c>
      <c r="C41" s="38" t="s">
        <v>61</v>
      </c>
      <c r="D41" s="31" t="s">
        <v>4</v>
      </c>
      <c r="E41" s="29">
        <v>27.5</v>
      </c>
    </row>
    <row r="42" spans="2:5" ht="15.75">
      <c r="B42" s="14"/>
      <c r="C42" s="41" t="s">
        <v>29</v>
      </c>
      <c r="D42" s="15" t="s">
        <v>4</v>
      </c>
      <c r="E42" s="29">
        <f>E41*1.1</f>
        <v>30.250000000000004</v>
      </c>
    </row>
    <row r="43" spans="2:5" ht="15.75">
      <c r="B43" s="14"/>
      <c r="C43" s="41" t="s">
        <v>30</v>
      </c>
      <c r="D43" s="15" t="s">
        <v>24</v>
      </c>
      <c r="E43" s="29">
        <f>E41*10</f>
        <v>275</v>
      </c>
    </row>
    <row r="44" spans="2:5" ht="31.5">
      <c r="B44" s="14">
        <v>15</v>
      </c>
      <c r="C44" s="38" t="s">
        <v>62</v>
      </c>
      <c r="D44" s="31" t="s">
        <v>4</v>
      </c>
      <c r="E44" s="29">
        <v>160.19999999999999</v>
      </c>
    </row>
    <row r="45" spans="2:5" ht="15.75">
      <c r="B45" s="14"/>
      <c r="C45" s="41" t="s">
        <v>29</v>
      </c>
      <c r="D45" s="15" t="s">
        <v>4</v>
      </c>
      <c r="E45" s="29">
        <f>E44*1.1</f>
        <v>176.22</v>
      </c>
    </row>
    <row r="46" spans="2:5" ht="31.5" customHeight="1">
      <c r="B46" s="14"/>
      <c r="C46" s="41" t="s">
        <v>30</v>
      </c>
      <c r="D46" s="15" t="s">
        <v>24</v>
      </c>
      <c r="E46" s="29">
        <f>E44*10</f>
        <v>1602</v>
      </c>
    </row>
    <row r="47" spans="2:5" ht="31.5">
      <c r="B47" s="14">
        <v>16</v>
      </c>
      <c r="C47" s="39" t="s">
        <v>31</v>
      </c>
      <c r="D47" s="31" t="s">
        <v>4</v>
      </c>
      <c r="E47" s="22">
        <v>24.84</v>
      </c>
    </row>
    <row r="48" spans="2:5" ht="15.75">
      <c r="B48" s="14"/>
      <c r="C48" s="18" t="s">
        <v>32</v>
      </c>
      <c r="D48" s="15" t="s">
        <v>4</v>
      </c>
      <c r="E48" s="16">
        <f>E47*1.05</f>
        <v>26.082000000000001</v>
      </c>
    </row>
    <row r="49" spans="2:5" ht="15.75">
      <c r="B49" s="17"/>
      <c r="C49" s="21" t="s">
        <v>28</v>
      </c>
      <c r="D49" s="15" t="s">
        <v>24</v>
      </c>
      <c r="E49" s="13">
        <f>E47*6</f>
        <v>149.04</v>
      </c>
    </row>
    <row r="50" spans="2:5" ht="15.75">
      <c r="B50" s="17">
        <v>17</v>
      </c>
      <c r="C50" s="42" t="s">
        <v>33</v>
      </c>
      <c r="D50" s="12" t="s">
        <v>24</v>
      </c>
      <c r="E50" s="13">
        <v>7</v>
      </c>
    </row>
    <row r="51" spans="2:5" ht="43.5" customHeight="1">
      <c r="B51" s="17">
        <v>18</v>
      </c>
      <c r="C51" s="34" t="s">
        <v>56</v>
      </c>
      <c r="D51" s="12" t="s">
        <v>6</v>
      </c>
      <c r="E51" s="13">
        <v>124.18</v>
      </c>
    </row>
    <row r="52" spans="2:5" ht="15.75">
      <c r="B52" s="17"/>
      <c r="C52" s="21" t="s">
        <v>34</v>
      </c>
      <c r="D52" s="12" t="s">
        <v>6</v>
      </c>
      <c r="E52" s="13">
        <f>E51*1.1</f>
        <v>136.59800000000001</v>
      </c>
    </row>
    <row r="53" spans="2:5" ht="31.5" customHeight="1">
      <c r="B53" s="17"/>
      <c r="C53" s="21" t="s">
        <v>35</v>
      </c>
      <c r="D53" s="12" t="s">
        <v>24</v>
      </c>
      <c r="E53" s="13">
        <f>E51*1.68</f>
        <v>208.6224</v>
      </c>
    </row>
    <row r="54" spans="2:5" ht="15.75">
      <c r="B54" s="17"/>
      <c r="C54" s="21" t="s">
        <v>36</v>
      </c>
      <c r="D54" s="12" t="s">
        <v>24</v>
      </c>
      <c r="E54" s="13">
        <f>9*E51</f>
        <v>1117.6200000000001</v>
      </c>
    </row>
    <row r="55" spans="2:5" ht="15.75">
      <c r="B55" s="17"/>
      <c r="C55" s="43" t="s">
        <v>37</v>
      </c>
      <c r="D55" s="12" t="s">
        <v>24</v>
      </c>
      <c r="E55" s="13">
        <f>E51*0.13</f>
        <v>16.1434</v>
      </c>
    </row>
    <row r="56" spans="2:5" ht="47.25" customHeight="1">
      <c r="B56" s="17">
        <v>19</v>
      </c>
      <c r="C56" s="34" t="s">
        <v>57</v>
      </c>
      <c r="D56" s="12" t="s">
        <v>6</v>
      </c>
      <c r="E56" s="13">
        <v>150</v>
      </c>
    </row>
    <row r="57" spans="2:5" ht="15.75">
      <c r="B57" s="17"/>
      <c r="C57" s="21" t="s">
        <v>38</v>
      </c>
      <c r="D57" s="12" t="s">
        <v>6</v>
      </c>
      <c r="E57" s="13">
        <f>E56*1.1</f>
        <v>165</v>
      </c>
    </row>
    <row r="58" spans="2:5" ht="31.5" customHeight="1">
      <c r="B58" s="17"/>
      <c r="C58" s="21" t="s">
        <v>39</v>
      </c>
      <c r="D58" s="12" t="s">
        <v>24</v>
      </c>
      <c r="E58" s="13">
        <f>0.67*E56</f>
        <v>100.5</v>
      </c>
    </row>
    <row r="59" spans="2:5" ht="15.75">
      <c r="B59" s="17"/>
      <c r="C59" s="21" t="s">
        <v>12</v>
      </c>
      <c r="D59" s="12" t="s">
        <v>24</v>
      </c>
      <c r="E59" s="13">
        <f>0.74*E56</f>
        <v>111</v>
      </c>
    </row>
    <row r="60" spans="2:5" ht="15.75">
      <c r="B60" s="17"/>
      <c r="C60" s="43" t="s">
        <v>37</v>
      </c>
      <c r="D60" s="12" t="s">
        <v>24</v>
      </c>
      <c r="E60" s="13">
        <f>0.13*E56</f>
        <v>19.5</v>
      </c>
    </row>
    <row r="61" spans="2:5" ht="15.75">
      <c r="B61" s="17"/>
      <c r="C61" s="21" t="s">
        <v>40</v>
      </c>
      <c r="D61" s="12" t="s">
        <v>24</v>
      </c>
      <c r="E61" s="13">
        <v>10</v>
      </c>
    </row>
    <row r="62" spans="2:5" ht="15.75">
      <c r="B62" s="17">
        <v>20</v>
      </c>
      <c r="C62" s="34" t="s">
        <v>41</v>
      </c>
      <c r="D62" s="12" t="s">
        <v>4</v>
      </c>
      <c r="E62" s="13">
        <v>158</v>
      </c>
    </row>
    <row r="63" spans="2:5" ht="15.75">
      <c r="B63" s="17"/>
      <c r="C63" s="21" t="s">
        <v>42</v>
      </c>
      <c r="D63" s="12" t="s">
        <v>4</v>
      </c>
      <c r="E63" s="13">
        <f>E62*1.1</f>
        <v>173.8</v>
      </c>
    </row>
    <row r="64" spans="2:5" ht="15.75">
      <c r="B64" s="23">
        <v>21</v>
      </c>
      <c r="C64" s="34" t="s">
        <v>58</v>
      </c>
      <c r="D64" s="12" t="s">
        <v>24</v>
      </c>
      <c r="E64" s="13">
        <v>2</v>
      </c>
    </row>
    <row r="65" spans="2:5" ht="15.75">
      <c r="B65" s="57">
        <v>22</v>
      </c>
      <c r="C65" s="58" t="s">
        <v>21</v>
      </c>
      <c r="D65" s="59" t="s">
        <v>55</v>
      </c>
      <c r="E65" s="60">
        <f>4*54</f>
        <v>216</v>
      </c>
    </row>
    <row r="66" spans="2:5" ht="32.25" thickBot="1">
      <c r="B66" s="53">
        <v>23</v>
      </c>
      <c r="C66" s="54" t="s">
        <v>67</v>
      </c>
      <c r="D66" s="55" t="s">
        <v>55</v>
      </c>
      <c r="E66" s="56">
        <v>1</v>
      </c>
    </row>
    <row r="67" spans="2:5" ht="15.75">
      <c r="B67" s="2"/>
      <c r="C67" s="2"/>
      <c r="D67" s="2"/>
      <c r="E67" s="2"/>
    </row>
    <row r="68" spans="2:5" ht="15.75">
      <c r="B68" s="2"/>
      <c r="C68" s="2"/>
      <c r="D68" s="2"/>
      <c r="E68" s="2"/>
    </row>
    <row r="69" spans="2:5" ht="15.75">
      <c r="B69" s="4" t="s">
        <v>9</v>
      </c>
      <c r="C69" s="5"/>
      <c r="D69" s="65" t="s">
        <v>49</v>
      </c>
      <c r="E69" s="65"/>
    </row>
    <row r="70" spans="2:5" ht="15.75">
      <c r="B70" s="6"/>
      <c r="C70" s="7"/>
      <c r="D70" s="8"/>
      <c r="E70" s="9" t="s">
        <v>10</v>
      </c>
    </row>
  </sheetData>
  <mergeCells count="14">
    <mergeCell ref="D69:E69"/>
    <mergeCell ref="B10:E10"/>
    <mergeCell ref="B11:B12"/>
    <mergeCell ref="C11:C12"/>
    <mergeCell ref="D11:D12"/>
    <mergeCell ref="E11:E12"/>
    <mergeCell ref="B2:E2"/>
    <mergeCell ref="D4:E4"/>
    <mergeCell ref="D6:E6"/>
    <mergeCell ref="D7:E7"/>
    <mergeCell ref="D8:E8"/>
    <mergeCell ref="B6:C6"/>
    <mergeCell ref="B7:C7"/>
    <mergeCell ref="B8:C8"/>
  </mergeCells>
  <pageMargins left="0.7" right="0.7" top="0.75" bottom="0.75" header="0.3" footer="0.3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Tāme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Art Kid</cp:lastModifiedBy>
  <cp:lastPrinted>2019-01-08T08:29:09Z</cp:lastPrinted>
  <dcterms:created xsi:type="dcterms:W3CDTF">2017-01-23T08:54:37Z</dcterms:created>
  <dcterms:modified xsi:type="dcterms:W3CDTF">2022-01-11T20:08:43Z</dcterms:modified>
</cp:coreProperties>
</file>